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HOJA 1" sheetId="1" r:id="rId1"/>
  </sheets>
  <definedNames/>
  <calcPr fullCalcOnLoad="1"/>
</workbook>
</file>

<file path=xl/sharedStrings.xml><?xml version="1.0" encoding="utf-8"?>
<sst xmlns="http://schemas.openxmlformats.org/spreadsheetml/2006/main" count="64" uniqueCount="64">
  <si>
    <t>AÑO 0</t>
  </si>
  <si>
    <t>AÑO 1</t>
  </si>
  <si>
    <t>AÑO 2</t>
  </si>
  <si>
    <t>ACTIVO</t>
  </si>
  <si>
    <t>Inversiones</t>
  </si>
  <si>
    <t>Cuentas por cobrar</t>
  </si>
  <si>
    <t>Bienes de Cambio</t>
  </si>
  <si>
    <t>ACTIVO CORRIENTE</t>
  </si>
  <si>
    <t>Bienes de Uso</t>
  </si>
  <si>
    <t>Bienes Inmateriales</t>
  </si>
  <si>
    <t>ACTIVO NO CORRIENTE</t>
  </si>
  <si>
    <t>TOTAL ACTIVO</t>
  </si>
  <si>
    <t xml:space="preserve"> </t>
  </si>
  <si>
    <t>PASIVO</t>
  </si>
  <si>
    <t>Proveedores</t>
  </si>
  <si>
    <t>Deudas Bancarias</t>
  </si>
  <si>
    <t>Deudas Financieras</t>
  </si>
  <si>
    <t>PASIVO CORRIENTE</t>
  </si>
  <si>
    <t>Deudas a L.P.</t>
  </si>
  <si>
    <t>Comerciales</t>
  </si>
  <si>
    <t>Bancarias</t>
  </si>
  <si>
    <t>PASIVO NO CORRIENTE</t>
  </si>
  <si>
    <t>TOTAL PASIVO</t>
  </si>
  <si>
    <t>Capital</t>
  </si>
  <si>
    <t>Resultados acumulados</t>
  </si>
  <si>
    <t>TOTAL P. NETO</t>
  </si>
  <si>
    <t>PASIVO + P. NETO</t>
  </si>
  <si>
    <t>EST. DE RESULTADOS</t>
  </si>
  <si>
    <t>Ventas</t>
  </si>
  <si>
    <t>Costo de ventas</t>
  </si>
  <si>
    <t>Contr. Marginal</t>
  </si>
  <si>
    <t>Gastos Fijos</t>
  </si>
  <si>
    <t xml:space="preserve">U a I I </t>
  </si>
  <si>
    <t>Intereses</t>
  </si>
  <si>
    <t>U A Imp</t>
  </si>
  <si>
    <t>Impuesto Ganacias</t>
  </si>
  <si>
    <t>Ganancia Ejercicio</t>
  </si>
  <si>
    <t>Capital circulante Neto</t>
  </si>
  <si>
    <t>Liquidez corriente</t>
  </si>
  <si>
    <t>Liquidez seca</t>
  </si>
  <si>
    <t>Rotación Ctas por cobrar</t>
  </si>
  <si>
    <t>Período de cobro medio</t>
  </si>
  <si>
    <t>Rotación inventarios</t>
  </si>
  <si>
    <t>Antigüedad media inventar.</t>
  </si>
  <si>
    <t>Rotación activos</t>
  </si>
  <si>
    <t>Solvencia Pasivo - Activo</t>
  </si>
  <si>
    <t>Solvencia Pasivo - P. Neto</t>
  </si>
  <si>
    <t>Cobertura de intereses</t>
  </si>
  <si>
    <t>Margen de beneficio</t>
  </si>
  <si>
    <t>Rentabilidad s/Activos</t>
  </si>
  <si>
    <t>Rentabilidad s/P. Neto</t>
  </si>
  <si>
    <t>Caja y Bancos</t>
  </si>
  <si>
    <t>Calcular los índices indicados al pie de la página, realizar el análisis horizontal y vertical.</t>
  </si>
  <si>
    <t>Exponer las conclusiones extraídas, explicando la situación económica financiera de la empresa</t>
  </si>
  <si>
    <t>Veritical 1</t>
  </si>
  <si>
    <t xml:space="preserve">Vertical 2 </t>
  </si>
  <si>
    <t>Horizontal</t>
  </si>
  <si>
    <t>UNIVERSIDAD NACIONAL DE SALTA</t>
  </si>
  <si>
    <t>FACULTAD DE CIENCIAS ECONOMICAS, JURIDICAS Y SOCIALES</t>
  </si>
  <si>
    <t>CATEDRA: ADMINISTRACION  FINANCIERA DE EMPRESAS II</t>
  </si>
  <si>
    <t xml:space="preserve">UNIDAD VIII: CONTROL DE GESTION EN LA ADMINISTRACION FINANCIERA </t>
  </si>
  <si>
    <t>PLAN DE CONTINGENCIA 2020</t>
  </si>
  <si>
    <t>FORMACION PRACTICA – TEMA II</t>
  </si>
  <si>
    <t>SOLUCION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</si>
</sst>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7">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2"/>
      <color indexed="8"/>
      <name val="Arial"/>
      <family val="2"/>
    </font>
    <font>
      <sz val="11"/>
      <color indexed="8"/>
      <name val="Arial"/>
      <family val="2"/>
    </font>
    <font>
      <sz val="10"/>
      <color indexed="8"/>
      <name val="Calibri"/>
      <family val="2"/>
    </font>
    <font>
      <b/>
      <sz val="11"/>
      <color indexed="8"/>
      <name val="Arial"/>
      <family val="2"/>
    </font>
    <font>
      <b/>
      <u val="single"/>
      <sz val="11"/>
      <color indexed="8"/>
      <name val="Arial"/>
      <family val="2"/>
    </font>
    <font>
      <i/>
      <u val="single"/>
      <sz val="14"/>
      <color indexed="8"/>
      <name val="Calibri"/>
      <family val="0"/>
    </font>
    <font>
      <sz val="14"/>
      <color indexed="8"/>
      <name val="Calibri"/>
      <family val="0"/>
    </font>
    <font>
      <u val="single"/>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2"/>
      <color theme="1"/>
      <name val="Arial"/>
      <family val="2"/>
    </font>
    <font>
      <sz val="11"/>
      <color theme="1"/>
      <name val="Arial"/>
      <family val="2"/>
    </font>
    <font>
      <sz val="10"/>
      <color theme="1"/>
      <name val="Arial"/>
      <family val="2"/>
    </font>
    <font>
      <sz val="10"/>
      <color theme="1"/>
      <name val="Calibri"/>
      <family val="2"/>
    </font>
    <font>
      <b/>
      <sz val="11"/>
      <color theme="1"/>
      <name val="Arial"/>
      <family val="2"/>
    </font>
    <font>
      <b/>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9">
    <xf numFmtId="0" fontId="0" fillId="0" borderId="0" xfId="0"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0" xfId="0" applyFont="1" applyBorder="1" applyAlignment="1">
      <alignment/>
    </xf>
    <xf numFmtId="3" fontId="0" fillId="0" borderId="0" xfId="0" applyNumberFormat="1" applyAlignment="1">
      <alignment/>
    </xf>
    <xf numFmtId="0" fontId="2" fillId="0" borderId="10" xfId="0" applyFont="1" applyBorder="1" applyAlignment="1">
      <alignment/>
    </xf>
    <xf numFmtId="3" fontId="2" fillId="0" borderId="10" xfId="0" applyNumberFormat="1" applyFont="1" applyBorder="1" applyAlignment="1">
      <alignment/>
    </xf>
    <xf numFmtId="3" fontId="2" fillId="0" borderId="0" xfId="0" applyNumberFormat="1" applyFont="1" applyAlignment="1">
      <alignment/>
    </xf>
    <xf numFmtId="0" fontId="3" fillId="0" borderId="10" xfId="0" applyFont="1" applyBorder="1" applyAlignment="1">
      <alignment/>
    </xf>
    <xf numFmtId="0" fontId="50" fillId="0" borderId="0" xfId="0" applyFont="1" applyAlignment="1">
      <alignment horizontal="left"/>
    </xf>
    <xf numFmtId="0" fontId="51" fillId="0" borderId="0" xfId="0" applyFont="1" applyAlignment="1">
      <alignment horizontal="center"/>
    </xf>
    <xf numFmtId="3" fontId="52" fillId="0" borderId="0" xfId="0" applyNumberFormat="1" applyFont="1" applyAlignment="1">
      <alignment/>
    </xf>
    <xf numFmtId="0" fontId="52" fillId="0" borderId="0" xfId="0" applyFont="1" applyAlignment="1">
      <alignment/>
    </xf>
    <xf numFmtId="0" fontId="51" fillId="0" borderId="0" xfId="0" applyFont="1" applyAlignment="1">
      <alignment horizontal="center"/>
    </xf>
    <xf numFmtId="0" fontId="4" fillId="0" borderId="0" xfId="0" applyFont="1" applyAlignment="1">
      <alignment horizontal="left"/>
    </xf>
    <xf numFmtId="3" fontId="53" fillId="0" borderId="0" xfId="0" applyNumberFormat="1" applyFont="1" applyAlignment="1">
      <alignment/>
    </xf>
    <xf numFmtId="0" fontId="50" fillId="0" borderId="0" xfId="0" applyFont="1" applyAlignment="1">
      <alignment/>
    </xf>
    <xf numFmtId="0" fontId="54" fillId="0" borderId="0" xfId="0" applyFont="1" applyAlignment="1">
      <alignment/>
    </xf>
    <xf numFmtId="0" fontId="53" fillId="0" borderId="0" xfId="0" applyFont="1" applyAlignment="1">
      <alignment/>
    </xf>
    <xf numFmtId="0" fontId="53" fillId="0" borderId="0" xfId="0" applyFont="1" applyAlignment="1">
      <alignment/>
    </xf>
    <xf numFmtId="0" fontId="53" fillId="0" borderId="10" xfId="0" applyFont="1" applyBorder="1" applyAlignment="1">
      <alignment/>
    </xf>
    <xf numFmtId="3" fontId="53" fillId="0" borderId="10" xfId="0" applyNumberFormat="1" applyFont="1" applyBorder="1" applyAlignment="1">
      <alignment/>
    </xf>
    <xf numFmtId="3" fontId="53" fillId="0" borderId="0" xfId="0" applyNumberFormat="1" applyFont="1" applyBorder="1" applyAlignment="1">
      <alignment/>
    </xf>
    <xf numFmtId="2" fontId="53" fillId="0" borderId="10" xfId="0" applyNumberFormat="1" applyFont="1" applyBorder="1" applyAlignment="1">
      <alignment horizontal="center"/>
    </xf>
    <xf numFmtId="9" fontId="53" fillId="0" borderId="10" xfId="0" applyNumberFormat="1" applyFont="1" applyBorder="1" applyAlignment="1">
      <alignment horizontal="center"/>
    </xf>
    <xf numFmtId="10" fontId="53" fillId="0" borderId="10" xfId="0" applyNumberFormat="1" applyFont="1" applyBorder="1" applyAlignment="1">
      <alignment horizontal="center"/>
    </xf>
    <xf numFmtId="0" fontId="53" fillId="0" borderId="0" xfId="0" applyFont="1" applyAlignment="1">
      <alignment horizontal="left"/>
    </xf>
    <xf numFmtId="0" fontId="51" fillId="0" borderId="0" xfId="0" applyFont="1" applyAlignment="1">
      <alignment horizontal="left"/>
    </xf>
    <xf numFmtId="3" fontId="50" fillId="0" borderId="11" xfId="0" applyNumberFormat="1" applyFont="1" applyBorder="1" applyAlignment="1">
      <alignment/>
    </xf>
    <xf numFmtId="9" fontId="0" fillId="0" borderId="0" xfId="55" applyFont="1" applyAlignment="1">
      <alignment/>
    </xf>
    <xf numFmtId="9" fontId="54" fillId="0" borderId="0" xfId="55" applyFont="1" applyAlignment="1">
      <alignment/>
    </xf>
    <xf numFmtId="9" fontId="53" fillId="0" borderId="0" xfId="55" applyFont="1" applyAlignment="1">
      <alignment/>
    </xf>
    <xf numFmtId="9" fontId="52" fillId="0" borderId="0" xfId="55" applyFont="1" applyAlignment="1">
      <alignment/>
    </xf>
    <xf numFmtId="9" fontId="53" fillId="0" borderId="0" xfId="55" applyFont="1" applyAlignment="1">
      <alignment horizontal="left"/>
    </xf>
    <xf numFmtId="9" fontId="4" fillId="0" borderId="0" xfId="55" applyFont="1" applyAlignment="1">
      <alignment horizontal="left"/>
    </xf>
    <xf numFmtId="9" fontId="53" fillId="0" borderId="10" xfId="55" applyFont="1" applyBorder="1" applyAlignment="1">
      <alignment/>
    </xf>
    <xf numFmtId="9" fontId="50" fillId="0" borderId="10" xfId="55" applyFont="1" applyBorder="1" applyAlignment="1">
      <alignment/>
    </xf>
    <xf numFmtId="9" fontId="53" fillId="0" borderId="0" xfId="55" applyFont="1" applyAlignment="1">
      <alignment horizontal="center"/>
    </xf>
    <xf numFmtId="0" fontId="55" fillId="0" borderId="0" xfId="0" applyFont="1" applyAlignment="1">
      <alignment horizontal="left" vertical="center"/>
    </xf>
    <xf numFmtId="0" fontId="56" fillId="0" borderId="0" xfId="0" applyFont="1" applyAlignment="1">
      <alignment horizontal="left" vertical="center"/>
    </xf>
    <xf numFmtId="0" fontId="2" fillId="33" borderId="10" xfId="0" applyFont="1" applyFill="1" applyBorder="1" applyAlignment="1">
      <alignment/>
    </xf>
    <xf numFmtId="3" fontId="2" fillId="33" borderId="10" xfId="0" applyNumberFormat="1" applyFont="1" applyFill="1" applyBorder="1" applyAlignment="1">
      <alignment/>
    </xf>
    <xf numFmtId="0" fontId="53" fillId="0" borderId="0" xfId="0" applyFont="1" applyAlignment="1">
      <alignment horizontal="left"/>
    </xf>
    <xf numFmtId="0" fontId="4" fillId="0" borderId="0" xfId="0" applyFont="1" applyAlignment="1">
      <alignment horizontal="left"/>
    </xf>
    <xf numFmtId="0" fontId="51" fillId="0" borderId="0" xfId="0" applyFont="1" applyAlignment="1">
      <alignment horizontal="center"/>
    </xf>
    <xf numFmtId="9" fontId="0" fillId="0" borderId="0" xfId="55" applyFont="1" applyBorder="1" applyAlignment="1">
      <alignment/>
    </xf>
    <xf numFmtId="9" fontId="0" fillId="0" borderId="0" xfId="55" applyFont="1" applyAlignment="1">
      <alignment/>
    </xf>
    <xf numFmtId="0" fontId="53" fillId="0" borderId="0" xfId="0" applyFont="1" applyAlignment="1">
      <alignment horizontal="left" vertical="justify"/>
    </xf>
    <xf numFmtId="0" fontId="4" fillId="0" borderId="0" xfId="0" applyFont="1" applyAlignment="1">
      <alignment horizontal="lef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14</xdr:row>
      <xdr:rowOff>133350</xdr:rowOff>
    </xdr:from>
    <xdr:to>
      <xdr:col>14</xdr:col>
      <xdr:colOff>733425</xdr:colOff>
      <xdr:row>33</xdr:row>
      <xdr:rowOff>95250</xdr:rowOff>
    </xdr:to>
    <xdr:sp>
      <xdr:nvSpPr>
        <xdr:cNvPr id="1" name="CuadroTexto 1"/>
        <xdr:cNvSpPr txBox="1">
          <a:spLocks noChangeArrowheads="1"/>
        </xdr:cNvSpPr>
      </xdr:nvSpPr>
      <xdr:spPr>
        <a:xfrm>
          <a:off x="7572375" y="2705100"/>
          <a:ext cx="4495800"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1" u="sng" baseline="0">
              <a:solidFill>
                <a:srgbClr val="000000"/>
              </a:solidFill>
              <a:latin typeface="Calibri"/>
              <a:ea typeface="Calibri"/>
              <a:cs typeface="Calibri"/>
            </a:rPr>
            <a:t>ANALISIS HORIZONTAL</a:t>
          </a:r>
          <a:r>
            <a:rPr lang="en-US" cap="none" sz="1400" b="0" i="1" u="sng" baseline="0">
              <a:solidFill>
                <a:srgbClr val="000000"/>
              </a:solidFill>
              <a:latin typeface="Calibri"/>
              <a:ea typeface="Calibri"/>
              <a:cs typeface="Calibri"/>
            </a:rPr>
            <a:t> Y VERTICAL
</a:t>
          </a:r>
          <a:r>
            <a:rPr lang="en-US" cap="none" sz="1400" b="0" i="0" u="none" baseline="0">
              <a:solidFill>
                <a:srgbClr val="000000"/>
              </a:solidFill>
              <a:latin typeface="Calibri"/>
              <a:ea typeface="Calibri"/>
              <a:cs typeface="Calibri"/>
            </a:rPr>
            <a:t>* Aumento del activo corriente en la inversión inicial
</a:t>
          </a:r>
          <a:r>
            <a:rPr lang="en-US" cap="none" sz="1400" b="0" i="0" u="none" baseline="0">
              <a:solidFill>
                <a:srgbClr val="000000"/>
              </a:solidFill>
              <a:latin typeface="Calibri"/>
              <a:ea typeface="Calibri"/>
              <a:cs typeface="Calibri"/>
            </a:rPr>
            <a:t>* Disminución sencible de los bienes de cambio y efectivo e inversiones a C.P. 
</a:t>
          </a:r>
          <a:r>
            <a:rPr lang="en-US" cap="none" sz="1400" b="0" i="0" u="none" baseline="0">
              <a:solidFill>
                <a:srgbClr val="000000"/>
              </a:solidFill>
              <a:latin typeface="Calibri"/>
              <a:ea typeface="Calibri"/>
              <a:cs typeface="Calibri"/>
            </a:rPr>
            <a:t>* Aumento considerable de las cuentas por cobrar 
</a:t>
          </a:r>
          <a:r>
            <a:rPr lang="en-US" cap="none" sz="1400" b="0" i="0" u="none" baseline="0">
              <a:solidFill>
                <a:srgbClr val="000000"/>
              </a:solidFill>
              <a:latin typeface="Calibri"/>
              <a:ea typeface="Calibri"/>
              <a:cs typeface="Calibri"/>
            </a:rPr>
            <a:t>* Aumento considerable de Deudas Bancarias (LP) y disminución de Ds. financieras y proveedores (LP). 
</a:t>
          </a:r>
          <a:r>
            <a:rPr lang="en-US" cap="none" sz="1400" b="0" i="0" u="none" baseline="0">
              <a:solidFill>
                <a:srgbClr val="000000"/>
              </a:solidFill>
              <a:latin typeface="Calibri"/>
              <a:ea typeface="Calibri"/>
              <a:cs typeface="Calibri"/>
            </a:rPr>
            <a:t>* Aumento del Pasivo No Cte. y disminución del Pasivo Cte. 
</a:t>
          </a:r>
          <a:r>
            <a:rPr lang="en-US" cap="none" sz="1400" b="0" i="0" u="none" baseline="0">
              <a:solidFill>
                <a:srgbClr val="000000"/>
              </a:solidFill>
              <a:latin typeface="Calibri"/>
              <a:ea typeface="Calibri"/>
              <a:cs typeface="Calibri"/>
            </a:rPr>
            <a:t>
</a:t>
          </a:r>
          <a:r>
            <a:rPr lang="en-US" cap="none" sz="1400" b="0" i="1" u="sng" baseline="0">
              <a:solidFill>
                <a:srgbClr val="000000"/>
              </a:solidFill>
              <a:latin typeface="Calibri"/>
              <a:ea typeface="Calibri"/>
              <a:cs typeface="Calibri"/>
            </a:rPr>
            <a:t>ESTADO DE RESULTADO
</a:t>
          </a:r>
          <a:r>
            <a:rPr lang="en-US" cap="none" sz="1400" b="0" i="0" u="none" baseline="0">
              <a:solidFill>
                <a:srgbClr val="000000"/>
              </a:solidFill>
              <a:latin typeface="Calibri"/>
              <a:ea typeface="Calibri"/>
              <a:cs typeface="Calibri"/>
            </a:rPr>
            <a:t>* Se mantiene el nivel de la ganancia bruta a pesar de haber disminuido las Ventas. Mejor Administración de los costos variables?  
</a:t>
          </a:r>
          <a:r>
            <a:rPr lang="en-US" cap="none" sz="1400" b="0" i="0" u="none" baseline="0">
              <a:solidFill>
                <a:srgbClr val="000000"/>
              </a:solidFill>
              <a:latin typeface="Calibri"/>
              <a:ea typeface="Calibri"/>
              <a:cs typeface="Calibri"/>
            </a:rPr>
            <a:t>* Los costos fijos aumentan considerablemente, Obsolecencia B.U.?. </a:t>
          </a:r>
        </a:p>
      </xdr:txBody>
    </xdr:sp>
    <xdr:clientData/>
  </xdr:twoCellAnchor>
  <xdr:twoCellAnchor>
    <xdr:from>
      <xdr:col>9</xdr:col>
      <xdr:colOff>9525</xdr:colOff>
      <xdr:row>36</xdr:row>
      <xdr:rowOff>152400</xdr:rowOff>
    </xdr:from>
    <xdr:to>
      <xdr:col>15</xdr:col>
      <xdr:colOff>447675</xdr:colOff>
      <xdr:row>83</xdr:row>
      <xdr:rowOff>95250</xdr:rowOff>
    </xdr:to>
    <xdr:sp>
      <xdr:nvSpPr>
        <xdr:cNvPr id="2" name="CuadroTexto 2"/>
        <xdr:cNvSpPr txBox="1">
          <a:spLocks noChangeArrowheads="1"/>
        </xdr:cNvSpPr>
      </xdr:nvSpPr>
      <xdr:spPr>
        <a:xfrm>
          <a:off x="7534275" y="6705600"/>
          <a:ext cx="5010150" cy="844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sng" baseline="0">
              <a:solidFill>
                <a:srgbClr val="000000"/>
              </a:solidFill>
              <a:latin typeface="Calibri"/>
              <a:ea typeface="Calibri"/>
              <a:cs typeface="Calibri"/>
            </a:rPr>
            <a:t>INDICES.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LIQUIDEZ.
</a:t>
          </a:r>
          <a:r>
            <a:rPr lang="en-US" cap="none" sz="1400" b="0" i="0" u="none" baseline="0">
              <a:solidFill>
                <a:srgbClr val="000000"/>
              </a:solidFill>
              <a:latin typeface="Calibri"/>
              <a:ea typeface="Calibri"/>
              <a:cs typeface="Calibri"/>
            </a:rPr>
            <a:t>Mejoramiento de la liquidez</a:t>
          </a:r>
          <a:r>
            <a:rPr lang="en-US" cap="none" sz="1400" b="0" i="0" u="none" baseline="0">
              <a:solidFill>
                <a:srgbClr val="000000"/>
              </a:solidFill>
              <a:latin typeface="Calibri"/>
              <a:ea typeface="Calibri"/>
              <a:cs typeface="Calibri"/>
            </a:rPr>
            <a:t> corriente  y seca con mejor posicionamiento para afrontar Pasivos a C.P.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ROTACIONES.
</a:t>
          </a:r>
          <a:r>
            <a:rPr lang="en-US" cap="none" sz="1400" b="0" i="0" u="none" baseline="0">
              <a:solidFill>
                <a:srgbClr val="000000"/>
              </a:solidFill>
              <a:latin typeface="Calibri"/>
              <a:ea typeface="Calibri"/>
              <a:cs typeface="Calibri"/>
            </a:rPr>
            <a:t>Leve mejora en la rotación de inventarios. El periodo de cobro aumentó considerablemente producto del aumento en la inversión en cuentas por cobrar a pesar de haber disminuido las ventas. La antiguedad media también se vió afectada. La rotacion de activos disminuyó afectado por la disminución en Ventas.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ENDEUDAMIENTO</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En el indice de pasivo - activo mejoró. El indice de solvencia pasivo - P.Neto notamos una clara mejoría. La cobertura de intereses disminuye producto de la disminución de utilidades.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RENTABILIDAD.
</a:t>
          </a:r>
          <a:r>
            <a:rPr lang="en-US" cap="none" sz="1400" b="0" i="0" u="none" baseline="0">
              <a:solidFill>
                <a:srgbClr val="000000"/>
              </a:solidFill>
              <a:latin typeface="Calibri"/>
              <a:ea typeface="Calibri"/>
              <a:cs typeface="Calibri"/>
            </a:rPr>
            <a:t>El margen de beneficio podemos ver que disminuye principalmente por el aumento de costos fijos.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CONCLUSIONES
</a:t>
          </a:r>
          <a:r>
            <a:rPr lang="en-US" cap="none" sz="1400" b="0" i="0" u="none" baseline="0">
              <a:solidFill>
                <a:srgbClr val="000000"/>
              </a:solidFill>
              <a:latin typeface="Calibri"/>
              <a:ea typeface="Calibri"/>
              <a:cs typeface="Calibri"/>
            </a:rPr>
            <a:t>La retracción en las ventas y el aumento de costos fijos es una señal de alerta significativa que lleva a tener que analizar los verdaderos motivos sea por dificultades para colocar los productos en el mercado? acompañado además por la falta de inversión en Bs. de Uso (Obsolesencia?). 
</a:t>
          </a:r>
          <a:r>
            <a:rPr lang="en-US" cap="none" sz="1400" b="0" i="0" u="none" baseline="0">
              <a:solidFill>
                <a:srgbClr val="000000"/>
              </a:solidFill>
              <a:latin typeface="Calibri"/>
              <a:ea typeface="Calibri"/>
              <a:cs typeface="Calibri"/>
            </a:rPr>
            <a:t>Si bien hay un mejor posicionamiento en cuanto a la liquidez en gral. , preocupa la administración adecuada de los créditos por cobrar (política o errores?) sobre todo cuando las ventas han disminuido. Hay también un mejor posicionamiento en cuanto a la administración del financiamiento con el aumento de los Pasivos a L.P. pero poniendo una lupa en el costo de ese financiamiento que parecería provocó el incremento de los intereses? La disminución de la capacidad para generar beneficios es el tema más relevante a analizar para mejorar el posicionamiento en el mercado o bien para una mejora en la gestión operativa de la empresa.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6"/>
  <sheetViews>
    <sheetView tabSelected="1" zoomScale="80" zoomScaleNormal="80" zoomScalePageLayoutView="0" workbookViewId="0" topLeftCell="A1">
      <selection activeCell="C10" sqref="C10"/>
    </sheetView>
  </sheetViews>
  <sheetFormatPr defaultColWidth="11.421875" defaultRowHeight="15"/>
  <cols>
    <col min="1" max="1" width="23.421875" style="0" customWidth="1"/>
    <col min="2" max="2" width="12.28125" style="0" customWidth="1"/>
    <col min="5" max="5" width="8.57421875" style="0" customWidth="1"/>
    <col min="6" max="8" width="11.421875" style="29" customWidth="1"/>
    <col min="17" max="17" width="11.421875" style="0" customWidth="1"/>
    <col min="18" max="18" width="17.8515625" style="0" customWidth="1"/>
  </cols>
  <sheetData>
    <row r="1" ht="14.25">
      <c r="A1" s="38" t="s">
        <v>57</v>
      </c>
    </row>
    <row r="2" spans="1:10" ht="14.25">
      <c r="A2" s="38" t="s">
        <v>58</v>
      </c>
      <c r="G2" s="45"/>
      <c r="H2" s="45"/>
      <c r="I2" s="45"/>
      <c r="J2" s="45"/>
    </row>
    <row r="3" spans="1:10" ht="14.25">
      <c r="A3" s="38" t="s">
        <v>59</v>
      </c>
      <c r="G3" s="45"/>
      <c r="H3" s="45"/>
      <c r="I3" s="45"/>
      <c r="J3" s="45"/>
    </row>
    <row r="4" spans="1:10" ht="14.25">
      <c r="A4" s="38" t="s">
        <v>60</v>
      </c>
      <c r="G4" s="45"/>
      <c r="H4" s="45"/>
      <c r="I4" s="45"/>
      <c r="J4" s="45"/>
    </row>
    <row r="5" spans="1:10" ht="14.25">
      <c r="A5" s="38" t="s">
        <v>61</v>
      </c>
      <c r="G5" s="45"/>
      <c r="H5" s="45"/>
      <c r="I5" s="45"/>
      <c r="J5" s="45"/>
    </row>
    <row r="6" spans="1:10" ht="14.25">
      <c r="A6" s="38"/>
      <c r="G6" s="46"/>
      <c r="H6" s="46"/>
      <c r="I6" s="46"/>
      <c r="J6" s="46"/>
    </row>
    <row r="7" ht="14.25">
      <c r="A7" s="39" t="s">
        <v>62</v>
      </c>
    </row>
    <row r="8" spans="1:5" ht="15">
      <c r="A8" s="44"/>
      <c r="B8" s="44"/>
      <c r="C8" s="44"/>
      <c r="D8" s="44"/>
      <c r="E8" s="44"/>
    </row>
    <row r="9" spans="1:5" ht="15">
      <c r="A9" s="13"/>
      <c r="B9" s="13"/>
      <c r="C9" s="13"/>
      <c r="D9" s="13"/>
      <c r="E9" s="13"/>
    </row>
    <row r="10" spans="1:5" ht="15">
      <c r="A10" s="27" t="s">
        <v>63</v>
      </c>
      <c r="B10" s="13"/>
      <c r="C10" s="13"/>
      <c r="D10" s="13"/>
      <c r="E10" s="13"/>
    </row>
    <row r="11" spans="1:4" ht="15">
      <c r="A11" s="10"/>
      <c r="B11" s="10"/>
      <c r="C11" s="10"/>
      <c r="D11" s="10"/>
    </row>
    <row r="12" spans="1:7" ht="14.25">
      <c r="A12" s="15" t="s">
        <v>52</v>
      </c>
      <c r="B12" s="16"/>
      <c r="C12" s="16"/>
      <c r="D12" s="16"/>
      <c r="E12" s="17"/>
      <c r="F12" s="30"/>
      <c r="G12" s="30"/>
    </row>
    <row r="13" spans="1:7" ht="14.25">
      <c r="A13" s="18" t="s">
        <v>53</v>
      </c>
      <c r="B13" s="16"/>
      <c r="C13" s="16"/>
      <c r="D13" s="16"/>
      <c r="E13" s="17"/>
      <c r="F13" s="30"/>
      <c r="G13" s="30"/>
    </row>
    <row r="14" spans="1:7" ht="14.25">
      <c r="A14" s="17"/>
      <c r="B14" s="17"/>
      <c r="C14" s="17"/>
      <c r="D14" s="17"/>
      <c r="E14" s="17"/>
      <c r="F14" s="30"/>
      <c r="G14" s="30"/>
    </row>
    <row r="15" spans="1:8" ht="14.25">
      <c r="A15" s="19"/>
      <c r="B15" s="1" t="s">
        <v>0</v>
      </c>
      <c r="C15" s="1" t="s">
        <v>1</v>
      </c>
      <c r="D15" s="1" t="s">
        <v>2</v>
      </c>
      <c r="E15" s="19"/>
      <c r="F15" s="36" t="s">
        <v>54</v>
      </c>
      <c r="G15" s="36" t="s">
        <v>55</v>
      </c>
      <c r="H15" s="36" t="s">
        <v>56</v>
      </c>
    </row>
    <row r="16" spans="1:8" ht="14.25">
      <c r="A16" s="2" t="s">
        <v>3</v>
      </c>
      <c r="B16" s="3"/>
      <c r="C16" s="19"/>
      <c r="D16" s="19"/>
      <c r="E16" s="19"/>
      <c r="F16" s="35"/>
      <c r="G16" s="35"/>
      <c r="H16" s="35"/>
    </row>
    <row r="17" spans="1:8" ht="14.25">
      <c r="A17" s="20" t="s">
        <v>51</v>
      </c>
      <c r="B17" s="20"/>
      <c r="C17" s="21">
        <v>900</v>
      </c>
      <c r="D17" s="21">
        <v>300</v>
      </c>
      <c r="E17" s="15"/>
      <c r="F17" s="35">
        <f>C17/C$27</f>
        <v>0.09375</v>
      </c>
      <c r="G17" s="35">
        <f>D17/D$27</f>
        <v>0.031914893617021274</v>
      </c>
      <c r="H17" s="35">
        <f>(D17-C17)/C17</f>
        <v>-0.6666666666666666</v>
      </c>
    </row>
    <row r="18" spans="1:8" ht="14.25">
      <c r="A18" s="20" t="s">
        <v>4</v>
      </c>
      <c r="B18" s="20"/>
      <c r="C18" s="21">
        <v>500</v>
      </c>
      <c r="D18" s="21">
        <v>100</v>
      </c>
      <c r="E18" s="15"/>
      <c r="F18" s="35">
        <f aca="true" t="shared" si="0" ref="F18:F27">C18/C$27</f>
        <v>0.052083333333333336</v>
      </c>
      <c r="G18" s="35">
        <f aca="true" t="shared" si="1" ref="G18:G27">D18/D$27</f>
        <v>0.010638297872340425</v>
      </c>
      <c r="H18" s="35">
        <f aca="true" t="shared" si="2" ref="H18:H58">(D18-C18)/C18</f>
        <v>-0.8</v>
      </c>
    </row>
    <row r="19" spans="1:8" ht="14.25">
      <c r="A19" s="20" t="s">
        <v>5</v>
      </c>
      <c r="B19" s="21">
        <v>1900</v>
      </c>
      <c r="C19" s="21">
        <v>1500</v>
      </c>
      <c r="D19" s="21">
        <v>3200</v>
      </c>
      <c r="E19" s="15"/>
      <c r="F19" s="35">
        <f t="shared" si="0"/>
        <v>0.15625</v>
      </c>
      <c r="G19" s="35">
        <f t="shared" si="1"/>
        <v>0.3404255319148936</v>
      </c>
      <c r="H19" s="35">
        <f t="shared" si="2"/>
        <v>1.1333333333333333</v>
      </c>
    </row>
    <row r="20" spans="1:8" ht="14.25">
      <c r="A20" s="20" t="s">
        <v>6</v>
      </c>
      <c r="B20" s="21">
        <v>1500</v>
      </c>
      <c r="C20" s="21">
        <v>1600</v>
      </c>
      <c r="D20" s="21">
        <v>1200</v>
      </c>
      <c r="E20" s="15"/>
      <c r="F20" s="35">
        <f t="shared" si="0"/>
        <v>0.16666666666666666</v>
      </c>
      <c r="G20" s="35">
        <f t="shared" si="1"/>
        <v>0.1276595744680851</v>
      </c>
      <c r="H20" s="35">
        <f t="shared" si="2"/>
        <v>-0.25</v>
      </c>
    </row>
    <row r="21" spans="1:8" ht="14.25">
      <c r="A21" s="5" t="s">
        <v>7</v>
      </c>
      <c r="B21" s="5"/>
      <c r="C21" s="6">
        <f>SUM(C17:C20)</f>
        <v>4500</v>
      </c>
      <c r="D21" s="6">
        <f>SUM(D17:D20)</f>
        <v>4800</v>
      </c>
      <c r="E21" s="15"/>
      <c r="F21" s="36">
        <f t="shared" si="0"/>
        <v>0.46875</v>
      </c>
      <c r="G21" s="36">
        <f t="shared" si="1"/>
        <v>0.5106382978723404</v>
      </c>
      <c r="H21" s="36">
        <f t="shared" si="2"/>
        <v>0.06666666666666667</v>
      </c>
    </row>
    <row r="22" spans="1:8" ht="14.25">
      <c r="A22" s="19"/>
      <c r="B22" s="19"/>
      <c r="C22" s="15"/>
      <c r="D22" s="15"/>
      <c r="E22" s="15"/>
      <c r="F22" s="35"/>
      <c r="G22" s="35"/>
      <c r="H22" s="35"/>
    </row>
    <row r="23" spans="1:8" ht="14.25">
      <c r="A23" s="20" t="s">
        <v>8</v>
      </c>
      <c r="B23" s="20"/>
      <c r="C23" s="21">
        <v>5000</v>
      </c>
      <c r="D23" s="21">
        <v>4500</v>
      </c>
      <c r="E23" s="15"/>
      <c r="F23" s="35">
        <f t="shared" si="0"/>
        <v>0.5208333333333334</v>
      </c>
      <c r="G23" s="35">
        <f t="shared" si="1"/>
        <v>0.4787234042553192</v>
      </c>
      <c r="H23" s="35">
        <f t="shared" si="2"/>
        <v>-0.1</v>
      </c>
    </row>
    <row r="24" spans="1:8" ht="14.25">
      <c r="A24" s="20" t="s">
        <v>9</v>
      </c>
      <c r="B24" s="20"/>
      <c r="C24" s="21">
        <v>100</v>
      </c>
      <c r="D24" s="21">
        <v>100</v>
      </c>
      <c r="E24" s="15"/>
      <c r="F24" s="35">
        <f t="shared" si="0"/>
        <v>0.010416666666666666</v>
      </c>
      <c r="G24" s="35">
        <f t="shared" si="1"/>
        <v>0.010638297872340425</v>
      </c>
      <c r="H24" s="35">
        <f t="shared" si="2"/>
        <v>0</v>
      </c>
    </row>
    <row r="25" spans="1:8" ht="14.25">
      <c r="A25" s="5" t="s">
        <v>10</v>
      </c>
      <c r="B25" s="5"/>
      <c r="C25" s="6">
        <f>SUM(C23:C24)</f>
        <v>5100</v>
      </c>
      <c r="D25" s="6">
        <f>SUM(D23:D24)</f>
        <v>4600</v>
      </c>
      <c r="E25" s="15"/>
      <c r="F25" s="35">
        <f t="shared" si="0"/>
        <v>0.53125</v>
      </c>
      <c r="G25" s="35">
        <f t="shared" si="1"/>
        <v>0.48936170212765956</v>
      </c>
      <c r="H25" s="35">
        <f t="shared" si="2"/>
        <v>-0.09803921568627451</v>
      </c>
    </row>
    <row r="26" spans="1:8" ht="14.25">
      <c r="A26" s="19"/>
      <c r="B26" s="19"/>
      <c r="C26" s="15"/>
      <c r="D26" s="15"/>
      <c r="E26" s="15"/>
      <c r="F26" s="35"/>
      <c r="G26" s="35"/>
      <c r="H26" s="35"/>
    </row>
    <row r="27" spans="1:8" ht="14.25">
      <c r="A27" s="40" t="s">
        <v>11</v>
      </c>
      <c r="B27" s="40"/>
      <c r="C27" s="41">
        <f>C25+C21</f>
        <v>9600</v>
      </c>
      <c r="D27" s="41">
        <f>D25+D21</f>
        <v>9400</v>
      </c>
      <c r="E27" s="15"/>
      <c r="F27" s="36">
        <f t="shared" si="0"/>
        <v>1</v>
      </c>
      <c r="G27" s="36">
        <f t="shared" si="1"/>
        <v>1</v>
      </c>
      <c r="H27" s="36">
        <f t="shared" si="2"/>
        <v>-0.020833333333333332</v>
      </c>
    </row>
    <row r="28" spans="1:8" ht="14.25">
      <c r="A28" s="19"/>
      <c r="B28" s="19"/>
      <c r="C28" s="15"/>
      <c r="D28" s="15" t="s">
        <v>12</v>
      </c>
      <c r="E28" s="15"/>
      <c r="F28" s="35"/>
      <c r="G28" s="35"/>
      <c r="H28" s="35"/>
    </row>
    <row r="29" spans="1:8" ht="14.25">
      <c r="A29" s="19"/>
      <c r="B29" s="19"/>
      <c r="C29" s="15"/>
      <c r="D29" s="15"/>
      <c r="E29" s="15"/>
      <c r="F29" s="35"/>
      <c r="G29" s="35"/>
      <c r="H29" s="35"/>
    </row>
    <row r="30" spans="1:8" ht="14.25">
      <c r="A30" s="2" t="s">
        <v>13</v>
      </c>
      <c r="B30" s="3"/>
      <c r="C30" s="19"/>
      <c r="D30" s="19"/>
      <c r="E30" s="15"/>
      <c r="F30" s="35"/>
      <c r="G30" s="35"/>
      <c r="H30" s="35"/>
    </row>
    <row r="31" spans="1:8" ht="14.25">
      <c r="A31" s="21" t="s">
        <v>14</v>
      </c>
      <c r="B31" s="21"/>
      <c r="C31" s="21">
        <v>4000</v>
      </c>
      <c r="D31" s="21">
        <v>2200</v>
      </c>
      <c r="E31" s="15"/>
      <c r="F31" s="35">
        <f>C31/C$47</f>
        <v>0.4166666666666667</v>
      </c>
      <c r="G31" s="35">
        <f>D31/D$47</f>
        <v>0.23404255319148937</v>
      </c>
      <c r="H31" s="35">
        <f t="shared" si="2"/>
        <v>-0.45</v>
      </c>
    </row>
    <row r="32" spans="1:8" ht="14.25">
      <c r="A32" s="21" t="s">
        <v>15</v>
      </c>
      <c r="B32" s="21"/>
      <c r="C32" s="21">
        <v>400</v>
      </c>
      <c r="D32" s="21">
        <v>1500</v>
      </c>
      <c r="E32" s="15"/>
      <c r="F32" s="35">
        <f aca="true" t="shared" si="3" ref="F32:F47">C32/C$47</f>
        <v>0.041666666666666664</v>
      </c>
      <c r="G32" s="35">
        <f aca="true" t="shared" si="4" ref="G32:G47">D32/D$47</f>
        <v>0.1595744680851064</v>
      </c>
      <c r="H32" s="35">
        <f t="shared" si="2"/>
        <v>2.75</v>
      </c>
    </row>
    <row r="33" spans="1:8" ht="14.25">
      <c r="A33" s="21" t="s">
        <v>16</v>
      </c>
      <c r="B33" s="21"/>
      <c r="C33" s="21">
        <v>2300</v>
      </c>
      <c r="D33" s="21">
        <v>600</v>
      </c>
      <c r="E33" s="15"/>
      <c r="F33" s="35">
        <f t="shared" si="3"/>
        <v>0.23958333333333334</v>
      </c>
      <c r="G33" s="35">
        <f t="shared" si="4"/>
        <v>0.06382978723404255</v>
      </c>
      <c r="H33" s="35">
        <f t="shared" si="2"/>
        <v>-0.7391304347826086</v>
      </c>
    </row>
    <row r="34" spans="1:8" ht="14.25">
      <c r="A34" s="6" t="s">
        <v>17</v>
      </c>
      <c r="B34" s="6"/>
      <c r="C34" s="6">
        <f>SUM(C31:C33)</f>
        <v>6700</v>
      </c>
      <c r="D34" s="6">
        <f>SUM(D31:D33)</f>
        <v>4300</v>
      </c>
      <c r="E34" s="15"/>
      <c r="F34" s="36">
        <f t="shared" si="3"/>
        <v>0.6979166666666666</v>
      </c>
      <c r="G34" s="36">
        <f t="shared" si="4"/>
        <v>0.4574468085106383</v>
      </c>
      <c r="H34" s="36">
        <f t="shared" si="2"/>
        <v>-0.3582089552238806</v>
      </c>
    </row>
    <row r="35" spans="1:8" ht="14.25">
      <c r="A35" s="15"/>
      <c r="B35" s="15"/>
      <c r="C35" s="15"/>
      <c r="D35" s="15"/>
      <c r="E35" s="15"/>
      <c r="F35" s="35"/>
      <c r="G35" s="35"/>
      <c r="H35" s="35"/>
    </row>
    <row r="36" spans="1:8" ht="14.25">
      <c r="A36" s="28" t="s">
        <v>18</v>
      </c>
      <c r="B36" s="22"/>
      <c r="C36" s="15"/>
      <c r="D36" s="15"/>
      <c r="E36" s="15"/>
      <c r="F36" s="35"/>
      <c r="G36" s="35"/>
      <c r="H36" s="35"/>
    </row>
    <row r="37" spans="1:8" ht="14.25">
      <c r="A37" s="21" t="s">
        <v>19</v>
      </c>
      <c r="B37" s="21"/>
      <c r="C37" s="21">
        <v>500</v>
      </c>
      <c r="D37" s="21">
        <v>1500</v>
      </c>
      <c r="E37" s="15"/>
      <c r="F37" s="35">
        <f t="shared" si="3"/>
        <v>0.052083333333333336</v>
      </c>
      <c r="G37" s="35">
        <f t="shared" si="4"/>
        <v>0.1595744680851064</v>
      </c>
      <c r="H37" s="35">
        <f t="shared" si="2"/>
        <v>2</v>
      </c>
    </row>
    <row r="38" spans="1:8" ht="14.25">
      <c r="A38" s="21" t="s">
        <v>20</v>
      </c>
      <c r="B38" s="21"/>
      <c r="C38" s="21">
        <v>500</v>
      </c>
      <c r="D38" s="21">
        <v>1000</v>
      </c>
      <c r="E38" s="15"/>
      <c r="F38" s="35">
        <f t="shared" si="3"/>
        <v>0.052083333333333336</v>
      </c>
      <c r="G38" s="35">
        <f t="shared" si="4"/>
        <v>0.10638297872340426</v>
      </c>
      <c r="H38" s="35">
        <f t="shared" si="2"/>
        <v>1</v>
      </c>
    </row>
    <row r="39" spans="1:8" ht="14.25">
      <c r="A39" s="6" t="s">
        <v>21</v>
      </c>
      <c r="B39" s="6"/>
      <c r="C39" s="6">
        <f>SUM(C37:C38)</f>
        <v>1000</v>
      </c>
      <c r="D39" s="6">
        <f>SUM(D37:D38)</f>
        <v>2500</v>
      </c>
      <c r="E39" s="15"/>
      <c r="F39" s="36">
        <f t="shared" si="3"/>
        <v>0.10416666666666667</v>
      </c>
      <c r="G39" s="36">
        <f t="shared" si="4"/>
        <v>0.26595744680851063</v>
      </c>
      <c r="H39" s="36">
        <f t="shared" si="2"/>
        <v>1.5</v>
      </c>
    </row>
    <row r="40" spans="1:8" ht="14.25">
      <c r="A40" s="15"/>
      <c r="B40" s="15"/>
      <c r="C40" s="15"/>
      <c r="D40" s="15"/>
      <c r="E40" s="15"/>
      <c r="F40" s="35"/>
      <c r="G40" s="35"/>
      <c r="H40" s="35"/>
    </row>
    <row r="41" spans="1:8" ht="14.25">
      <c r="A41" s="41" t="s">
        <v>22</v>
      </c>
      <c r="B41" s="41"/>
      <c r="C41" s="41">
        <f>C39+C34</f>
        <v>7700</v>
      </c>
      <c r="D41" s="41">
        <f>D39+D34</f>
        <v>6800</v>
      </c>
      <c r="E41" s="15"/>
      <c r="F41" s="36">
        <f t="shared" si="3"/>
        <v>0.8020833333333334</v>
      </c>
      <c r="G41" s="36">
        <f t="shared" si="4"/>
        <v>0.723404255319149</v>
      </c>
      <c r="H41" s="36">
        <f t="shared" si="2"/>
        <v>-0.11688311688311688</v>
      </c>
    </row>
    <row r="42" spans="1:8" ht="14.25">
      <c r="A42" s="15"/>
      <c r="B42" s="15"/>
      <c r="C42" s="15"/>
      <c r="D42" s="15"/>
      <c r="E42" s="15"/>
      <c r="F42" s="35"/>
      <c r="G42" s="35"/>
      <c r="H42" s="35"/>
    </row>
    <row r="43" spans="1:8" ht="14.25">
      <c r="A43" s="21" t="s">
        <v>23</v>
      </c>
      <c r="B43" s="21"/>
      <c r="C43" s="21">
        <v>1600</v>
      </c>
      <c r="D43" s="21">
        <v>1600</v>
      </c>
      <c r="E43" s="15"/>
      <c r="F43" s="35">
        <f t="shared" si="3"/>
        <v>0.16666666666666666</v>
      </c>
      <c r="G43" s="35">
        <f t="shared" si="4"/>
        <v>0.1702127659574468</v>
      </c>
      <c r="H43" s="35">
        <f t="shared" si="2"/>
        <v>0</v>
      </c>
    </row>
    <row r="44" spans="1:8" ht="14.25">
      <c r="A44" s="21" t="s">
        <v>24</v>
      </c>
      <c r="B44" s="21"/>
      <c r="C44" s="21">
        <v>300</v>
      </c>
      <c r="D44" s="21">
        <v>1000</v>
      </c>
      <c r="E44" s="15"/>
      <c r="F44" s="35">
        <f t="shared" si="3"/>
        <v>0.03125</v>
      </c>
      <c r="G44" s="35">
        <f t="shared" si="4"/>
        <v>0.10638297872340426</v>
      </c>
      <c r="H44" s="35">
        <f t="shared" si="2"/>
        <v>2.3333333333333335</v>
      </c>
    </row>
    <row r="45" spans="1:8" ht="14.25">
      <c r="A45" s="6" t="s">
        <v>25</v>
      </c>
      <c r="B45" s="6"/>
      <c r="C45" s="6">
        <f>SUM(C43:C44)</f>
        <v>1900</v>
      </c>
      <c r="D45" s="6">
        <f>SUM(D43:D44)</f>
        <v>2600</v>
      </c>
      <c r="E45" s="15"/>
      <c r="F45" s="36">
        <f t="shared" si="3"/>
        <v>0.19791666666666666</v>
      </c>
      <c r="G45" s="36">
        <f t="shared" si="4"/>
        <v>0.2765957446808511</v>
      </c>
      <c r="H45" s="36">
        <f t="shared" si="2"/>
        <v>0.3684210526315789</v>
      </c>
    </row>
    <row r="46" spans="1:8" ht="14.25">
      <c r="A46" s="15"/>
      <c r="B46" s="15"/>
      <c r="C46" s="15"/>
      <c r="D46" s="15"/>
      <c r="E46" s="15"/>
      <c r="F46" s="35"/>
      <c r="G46" s="35"/>
      <c r="H46" s="35"/>
    </row>
    <row r="47" spans="1:8" ht="14.25">
      <c r="A47" s="41" t="s">
        <v>26</v>
      </c>
      <c r="B47" s="41"/>
      <c r="C47" s="41">
        <f>C45+C41</f>
        <v>9600</v>
      </c>
      <c r="D47" s="41">
        <f>D45+D41</f>
        <v>9400</v>
      </c>
      <c r="E47" s="15"/>
      <c r="F47" s="36">
        <f t="shared" si="3"/>
        <v>1</v>
      </c>
      <c r="G47" s="36">
        <f t="shared" si="4"/>
        <v>1</v>
      </c>
      <c r="H47" s="36">
        <f t="shared" si="2"/>
        <v>-0.020833333333333332</v>
      </c>
    </row>
    <row r="48" spans="1:8" ht="14.25">
      <c r="A48" s="19"/>
      <c r="B48" s="19"/>
      <c r="C48" s="15"/>
      <c r="D48" s="15"/>
      <c r="E48" s="15"/>
      <c r="F48" s="35"/>
      <c r="G48" s="35"/>
      <c r="H48" s="35"/>
    </row>
    <row r="49" spans="1:8" ht="14.25">
      <c r="A49" s="2" t="s">
        <v>27</v>
      </c>
      <c r="B49" s="3"/>
      <c r="C49" s="15"/>
      <c r="D49" s="15"/>
      <c r="E49" s="15"/>
      <c r="F49" s="35"/>
      <c r="G49" s="35"/>
      <c r="H49" s="35"/>
    </row>
    <row r="50" spans="1:8" ht="14.25">
      <c r="A50" s="20" t="s">
        <v>28</v>
      </c>
      <c r="B50" s="20"/>
      <c r="C50" s="21">
        <v>4000</v>
      </c>
      <c r="D50" s="21">
        <v>3600</v>
      </c>
      <c r="E50" s="15"/>
      <c r="F50" s="35">
        <f aca="true" t="shared" si="5" ref="F50:F57">C50/C$50</f>
        <v>1</v>
      </c>
      <c r="G50" s="35">
        <f aca="true" t="shared" si="6" ref="G50:G57">D50/D$50</f>
        <v>1</v>
      </c>
      <c r="H50" s="35">
        <f t="shared" si="2"/>
        <v>-0.1</v>
      </c>
    </row>
    <row r="51" spans="1:8" ht="14.25">
      <c r="A51" s="20" t="s">
        <v>29</v>
      </c>
      <c r="B51" s="20"/>
      <c r="C51" s="21">
        <v>1800</v>
      </c>
      <c r="D51" s="21">
        <v>1400</v>
      </c>
      <c r="E51" s="15"/>
      <c r="F51" s="35">
        <f t="shared" si="5"/>
        <v>0.45</v>
      </c>
      <c r="G51" s="35">
        <f t="shared" si="6"/>
        <v>0.3888888888888889</v>
      </c>
      <c r="H51" s="35">
        <f t="shared" si="2"/>
        <v>-0.2222222222222222</v>
      </c>
    </row>
    <row r="52" spans="1:8" ht="14.25">
      <c r="A52" s="5" t="s">
        <v>30</v>
      </c>
      <c r="B52" s="5"/>
      <c r="C52" s="6">
        <f>C50-C51</f>
        <v>2200</v>
      </c>
      <c r="D52" s="6">
        <f>D50-D51</f>
        <v>2200</v>
      </c>
      <c r="E52" s="15"/>
      <c r="F52" s="36">
        <f t="shared" si="5"/>
        <v>0.55</v>
      </c>
      <c r="G52" s="36">
        <f t="shared" si="6"/>
        <v>0.6111111111111112</v>
      </c>
      <c r="H52" s="36">
        <f t="shared" si="2"/>
        <v>0</v>
      </c>
    </row>
    <row r="53" spans="1:8" ht="14.25">
      <c r="A53" s="20" t="s">
        <v>31</v>
      </c>
      <c r="B53" s="20"/>
      <c r="C53" s="21">
        <v>800</v>
      </c>
      <c r="D53" s="21">
        <v>1200</v>
      </c>
      <c r="E53" s="7"/>
      <c r="F53" s="35">
        <f t="shared" si="5"/>
        <v>0.2</v>
      </c>
      <c r="G53" s="35">
        <f t="shared" si="6"/>
        <v>0.3333333333333333</v>
      </c>
      <c r="H53" s="35">
        <f t="shared" si="2"/>
        <v>0.5</v>
      </c>
    </row>
    <row r="54" spans="1:8" ht="14.25">
      <c r="A54" s="5" t="s">
        <v>32</v>
      </c>
      <c r="B54" s="5"/>
      <c r="C54" s="6">
        <f>C52-C53</f>
        <v>1400</v>
      </c>
      <c r="D54" s="6">
        <f>D52-D53</f>
        <v>1000</v>
      </c>
      <c r="E54" s="15"/>
      <c r="F54" s="36">
        <f t="shared" si="5"/>
        <v>0.35</v>
      </c>
      <c r="G54" s="36">
        <f t="shared" si="6"/>
        <v>0.2777777777777778</v>
      </c>
      <c r="H54" s="36">
        <f t="shared" si="2"/>
        <v>-0.2857142857142857</v>
      </c>
    </row>
    <row r="55" spans="1:8" ht="14.25">
      <c r="A55" s="20" t="s">
        <v>33</v>
      </c>
      <c r="B55" s="20"/>
      <c r="C55" s="21">
        <v>400</v>
      </c>
      <c r="D55" s="21">
        <v>600</v>
      </c>
      <c r="E55" s="7"/>
      <c r="F55" s="35">
        <f t="shared" si="5"/>
        <v>0.1</v>
      </c>
      <c r="G55" s="35">
        <f t="shared" si="6"/>
        <v>0.16666666666666666</v>
      </c>
      <c r="H55" s="35">
        <f t="shared" si="2"/>
        <v>0.5</v>
      </c>
    </row>
    <row r="56" spans="1:8" ht="14.25">
      <c r="A56" s="5" t="s">
        <v>34</v>
      </c>
      <c r="B56" s="5"/>
      <c r="C56" s="6">
        <f>C54-C55</f>
        <v>1000</v>
      </c>
      <c r="D56" s="6">
        <f>D54-D55</f>
        <v>400</v>
      </c>
      <c r="E56" s="15"/>
      <c r="F56" s="36">
        <f t="shared" si="5"/>
        <v>0.25</v>
      </c>
      <c r="G56" s="36">
        <f t="shared" si="6"/>
        <v>0.1111111111111111</v>
      </c>
      <c r="H56" s="36">
        <f t="shared" si="2"/>
        <v>-0.6</v>
      </c>
    </row>
    <row r="57" spans="1:8" ht="14.25">
      <c r="A57" s="20" t="s">
        <v>35</v>
      </c>
      <c r="B57" s="20"/>
      <c r="C57" s="21">
        <f>C56*0.3</f>
        <v>300</v>
      </c>
      <c r="D57" s="21">
        <f>D56*0.3</f>
        <v>120</v>
      </c>
      <c r="E57" s="7"/>
      <c r="F57" s="35">
        <f t="shared" si="5"/>
        <v>0.075</v>
      </c>
      <c r="G57" s="35">
        <f t="shared" si="6"/>
        <v>0.03333333333333333</v>
      </c>
      <c r="H57" s="35">
        <f t="shared" si="2"/>
        <v>-0.6</v>
      </c>
    </row>
    <row r="58" spans="1:8" ht="14.25">
      <c r="A58" s="5" t="s">
        <v>36</v>
      </c>
      <c r="B58" s="5"/>
      <c r="C58" s="6">
        <f>C56-C57</f>
        <v>700</v>
      </c>
      <c r="D58" s="6">
        <f>D56-D57</f>
        <v>280</v>
      </c>
      <c r="E58" s="15"/>
      <c r="F58" s="36">
        <f>C58/C$50</f>
        <v>0.175</v>
      </c>
      <c r="G58" s="36">
        <f>D58/D$50</f>
        <v>0.07777777777777778</v>
      </c>
      <c r="H58" s="36">
        <f t="shared" si="2"/>
        <v>-0.6</v>
      </c>
    </row>
    <row r="59" spans="1:8" ht="14.25">
      <c r="A59" s="19"/>
      <c r="B59" s="19"/>
      <c r="C59" s="15"/>
      <c r="D59" s="15"/>
      <c r="E59" s="7"/>
      <c r="F59" s="31"/>
      <c r="G59" s="31"/>
      <c r="H59" s="32"/>
    </row>
    <row r="60" spans="1:8" ht="14.25">
      <c r="A60" s="20" t="s">
        <v>37</v>
      </c>
      <c r="B60" s="20"/>
      <c r="C60" s="23">
        <f>C21-C34</f>
        <v>-2200</v>
      </c>
      <c r="D60" s="23">
        <f>D21-D34</f>
        <v>500</v>
      </c>
      <c r="E60" s="15"/>
      <c r="F60" s="31"/>
      <c r="G60" s="31"/>
      <c r="H60" s="32"/>
    </row>
    <row r="61" spans="1:8" ht="14.25">
      <c r="A61" s="20" t="s">
        <v>38</v>
      </c>
      <c r="B61" s="20"/>
      <c r="C61" s="23">
        <f>C21/C34</f>
        <v>0.6716417910447762</v>
      </c>
      <c r="D61" s="23">
        <f>D21/D34</f>
        <v>1.1162790697674418</v>
      </c>
      <c r="E61" s="19"/>
      <c r="F61" s="31"/>
      <c r="G61" s="31"/>
      <c r="H61" s="32"/>
    </row>
    <row r="62" spans="1:8" ht="14.25">
      <c r="A62" s="8" t="s">
        <v>39</v>
      </c>
      <c r="B62" s="8"/>
      <c r="C62" s="23">
        <f>(C21-C20)/C34</f>
        <v>0.43283582089552236</v>
      </c>
      <c r="D62" s="23">
        <f>(D21-D20)/D34</f>
        <v>0.8372093023255814</v>
      </c>
      <c r="E62" s="19"/>
      <c r="F62" s="31"/>
      <c r="G62" s="31"/>
      <c r="H62" s="32"/>
    </row>
    <row r="63" spans="1:8" ht="14.25">
      <c r="A63" s="8"/>
      <c r="B63" s="8"/>
      <c r="C63" s="23"/>
      <c r="D63" s="23"/>
      <c r="E63" s="19"/>
      <c r="F63" s="31"/>
      <c r="G63" s="31"/>
      <c r="H63" s="32"/>
    </row>
    <row r="64" spans="1:8" ht="14.25">
      <c r="A64" s="8" t="s">
        <v>40</v>
      </c>
      <c r="B64" s="8"/>
      <c r="C64" s="23">
        <f>C50/((B19+C19)/2)</f>
        <v>2.3529411764705883</v>
      </c>
      <c r="D64" s="23">
        <f>D50/((C19+D19)/2)</f>
        <v>1.5319148936170213</v>
      </c>
      <c r="E64" s="19"/>
      <c r="F64" s="31"/>
      <c r="G64" s="31"/>
      <c r="H64" s="32"/>
    </row>
    <row r="65" spans="1:8" ht="14.25">
      <c r="A65" s="8" t="s">
        <v>41</v>
      </c>
      <c r="B65" s="8"/>
      <c r="C65" s="23">
        <f>365/C64</f>
        <v>155.125</v>
      </c>
      <c r="D65" s="23">
        <f>365/D64</f>
        <v>238.26388888888889</v>
      </c>
      <c r="E65" s="19"/>
      <c r="F65" s="31"/>
      <c r="G65" s="31"/>
      <c r="H65" s="32"/>
    </row>
    <row r="66" spans="1:8" ht="14.25">
      <c r="A66" s="8" t="s">
        <v>42</v>
      </c>
      <c r="B66" s="8"/>
      <c r="C66" s="23">
        <f>C51/((B20+C20)/2)</f>
        <v>1.1612903225806452</v>
      </c>
      <c r="D66" s="23">
        <f>D51/((C20+D20)/2)</f>
        <v>1</v>
      </c>
      <c r="E66" s="19"/>
      <c r="F66" s="31"/>
      <c r="G66" s="31"/>
      <c r="H66" s="32"/>
    </row>
    <row r="67" spans="1:8" ht="14.25">
      <c r="A67" s="8" t="s">
        <v>43</v>
      </c>
      <c r="B67" s="8"/>
      <c r="C67" s="23">
        <f>365/C66</f>
        <v>314.30555555555554</v>
      </c>
      <c r="D67" s="23">
        <f>365/D66</f>
        <v>365</v>
      </c>
      <c r="E67" s="19"/>
      <c r="F67" s="31"/>
      <c r="G67" s="31"/>
      <c r="H67" s="32"/>
    </row>
    <row r="68" spans="1:8" ht="14.25">
      <c r="A68" s="8" t="s">
        <v>44</v>
      </c>
      <c r="B68" s="8"/>
      <c r="C68" s="23">
        <f>C50/C27</f>
        <v>0.4166666666666667</v>
      </c>
      <c r="D68" s="23">
        <f>D50/D27</f>
        <v>0.3829787234042553</v>
      </c>
      <c r="E68" s="19"/>
      <c r="F68" s="31"/>
      <c r="G68" s="31"/>
      <c r="H68" s="32"/>
    </row>
    <row r="69" spans="1:8" ht="14.25">
      <c r="A69" s="8"/>
      <c r="B69" s="8"/>
      <c r="C69" s="23"/>
      <c r="D69" s="23"/>
      <c r="E69" s="19"/>
      <c r="F69" s="37"/>
      <c r="G69" s="31"/>
      <c r="H69" s="32"/>
    </row>
    <row r="70" spans="1:8" ht="14.25">
      <c r="A70" s="8" t="s">
        <v>45</v>
      </c>
      <c r="B70" s="8"/>
      <c r="C70" s="24">
        <f>C41/C27</f>
        <v>0.8020833333333334</v>
      </c>
      <c r="D70" s="24">
        <f>D41/D27</f>
        <v>0.723404255319149</v>
      </c>
      <c r="E70" s="19"/>
      <c r="F70" s="31"/>
      <c r="G70" s="31"/>
      <c r="H70" s="32"/>
    </row>
    <row r="71" spans="1:8" ht="14.25">
      <c r="A71" s="8" t="s">
        <v>46</v>
      </c>
      <c r="B71" s="8"/>
      <c r="C71" s="24">
        <f>C41/C45</f>
        <v>4.052631578947368</v>
      </c>
      <c r="D71" s="24">
        <f>D41/D45</f>
        <v>2.6153846153846154</v>
      </c>
      <c r="E71" s="19"/>
      <c r="F71" s="31"/>
      <c r="G71" s="31"/>
      <c r="H71" s="32"/>
    </row>
    <row r="72" spans="1:8" ht="14.25">
      <c r="A72" s="8" t="s">
        <v>47</v>
      </c>
      <c r="B72" s="8"/>
      <c r="C72" s="23">
        <f>C54/C55</f>
        <v>3.5</v>
      </c>
      <c r="D72" s="23">
        <f>D54/D55</f>
        <v>1.6666666666666667</v>
      </c>
      <c r="E72" s="19"/>
      <c r="F72" s="31"/>
      <c r="G72" s="31"/>
      <c r="H72" s="32"/>
    </row>
    <row r="73" spans="1:8" ht="14.25">
      <c r="A73" s="8"/>
      <c r="B73" s="8"/>
      <c r="C73" s="23"/>
      <c r="D73" s="23"/>
      <c r="E73" s="19"/>
      <c r="F73" s="31"/>
      <c r="G73" s="31"/>
      <c r="H73" s="32"/>
    </row>
    <row r="74" spans="1:8" ht="14.25">
      <c r="A74" s="8" t="s">
        <v>48</v>
      </c>
      <c r="B74" s="8"/>
      <c r="C74" s="25">
        <f>C58/C50</f>
        <v>0.175</v>
      </c>
      <c r="D74" s="25">
        <f>D58/D50</f>
        <v>0.07777777777777778</v>
      </c>
      <c r="E74" s="19"/>
      <c r="F74" s="31"/>
      <c r="G74" s="31"/>
      <c r="H74" s="32"/>
    </row>
    <row r="75" spans="1:8" ht="14.25">
      <c r="A75" s="8" t="s">
        <v>49</v>
      </c>
      <c r="B75" s="8"/>
      <c r="C75" s="25">
        <f>C54/C27</f>
        <v>0.14583333333333334</v>
      </c>
      <c r="D75" s="25">
        <f>D54/D27</f>
        <v>0.10638297872340426</v>
      </c>
      <c r="E75" s="19"/>
      <c r="F75" s="31"/>
      <c r="G75" s="31"/>
      <c r="H75" s="32"/>
    </row>
    <row r="76" spans="1:8" ht="14.25">
      <c r="A76" s="8" t="s">
        <v>50</v>
      </c>
      <c r="B76" s="8"/>
      <c r="C76" s="25">
        <f>C58/C45</f>
        <v>0.3684210526315789</v>
      </c>
      <c r="D76" s="25">
        <f>D58/D45</f>
        <v>0.1076923076923077</v>
      </c>
      <c r="E76" s="19"/>
      <c r="F76" s="31"/>
      <c r="G76" s="31"/>
      <c r="H76" s="32"/>
    </row>
    <row r="77" spans="1:8" ht="14.25">
      <c r="A77" s="15"/>
      <c r="B77" s="15"/>
      <c r="C77" s="19"/>
      <c r="D77" s="19"/>
      <c r="E77" s="19"/>
      <c r="F77" s="31"/>
      <c r="G77" s="31"/>
      <c r="H77" s="32"/>
    </row>
    <row r="78" spans="1:8" ht="14.25">
      <c r="A78" s="42"/>
      <c r="B78" s="42"/>
      <c r="C78" s="42"/>
      <c r="D78" s="42"/>
      <c r="E78" s="42"/>
      <c r="F78" s="42"/>
      <c r="G78" s="42"/>
      <c r="H78" s="32"/>
    </row>
    <row r="79" spans="1:8" ht="14.25">
      <c r="A79" s="26"/>
      <c r="B79" s="26"/>
      <c r="C79" s="26"/>
      <c r="D79" s="26"/>
      <c r="E79" s="26"/>
      <c r="F79" s="33"/>
      <c r="G79" s="33"/>
      <c r="H79" s="32"/>
    </row>
    <row r="80" spans="1:8" ht="14.25">
      <c r="A80" s="43"/>
      <c r="B80" s="42"/>
      <c r="C80" s="42"/>
      <c r="D80" s="42"/>
      <c r="E80" s="42"/>
      <c r="F80" s="42"/>
      <c r="G80" s="42"/>
      <c r="H80" s="32"/>
    </row>
    <row r="81" spans="1:8" ht="14.25">
      <c r="A81" s="43"/>
      <c r="B81" s="42"/>
      <c r="C81" s="42"/>
      <c r="D81" s="42"/>
      <c r="E81" s="42"/>
      <c r="F81" s="42"/>
      <c r="G81" s="42"/>
      <c r="H81" s="32"/>
    </row>
    <row r="82" spans="1:8" ht="14.25">
      <c r="A82" s="14"/>
      <c r="B82" s="26"/>
      <c r="C82" s="26"/>
      <c r="D82" s="26"/>
      <c r="E82" s="26"/>
      <c r="F82" s="33"/>
      <c r="G82" s="33"/>
      <c r="H82" s="32"/>
    </row>
    <row r="83" spans="1:8" ht="14.25">
      <c r="A83" s="14"/>
      <c r="B83" s="26"/>
      <c r="C83" s="26"/>
      <c r="D83" s="26"/>
      <c r="E83" s="26"/>
      <c r="F83" s="33"/>
      <c r="G83" s="33"/>
      <c r="H83" s="32"/>
    </row>
    <row r="84" spans="1:8" ht="14.25">
      <c r="A84" s="48"/>
      <c r="B84" s="47"/>
      <c r="C84" s="47"/>
      <c r="D84" s="47"/>
      <c r="E84" s="47"/>
      <c r="F84" s="47"/>
      <c r="G84" s="47"/>
      <c r="H84" s="32"/>
    </row>
    <row r="85" spans="1:8" ht="14.25">
      <c r="A85" s="26"/>
      <c r="B85" s="14"/>
      <c r="C85" s="14"/>
      <c r="D85" s="14"/>
      <c r="E85" s="14"/>
      <c r="F85" s="34"/>
      <c r="G85" s="34"/>
      <c r="H85" s="32"/>
    </row>
    <row r="86" spans="1:8" ht="14.25">
      <c r="A86" s="26"/>
      <c r="B86" s="14"/>
      <c r="C86" s="14"/>
      <c r="D86" s="14"/>
      <c r="E86" s="14"/>
      <c r="F86" s="34"/>
      <c r="G86" s="34"/>
      <c r="H86" s="32"/>
    </row>
    <row r="87" spans="1:8" ht="14.25">
      <c r="A87" s="9"/>
      <c r="B87" s="14"/>
      <c r="C87" s="14"/>
      <c r="D87" s="14"/>
      <c r="E87" s="14"/>
      <c r="F87" s="34"/>
      <c r="G87" s="34"/>
      <c r="H87" s="32"/>
    </row>
    <row r="88" spans="1:8" ht="14.25">
      <c r="A88" s="26"/>
      <c r="B88" s="14"/>
      <c r="C88" s="14"/>
      <c r="D88" s="14"/>
      <c r="E88" s="14"/>
      <c r="F88" s="34"/>
      <c r="G88" s="34"/>
      <c r="H88" s="32"/>
    </row>
    <row r="89" spans="1:8" ht="14.25">
      <c r="A89" s="26"/>
      <c r="B89" s="14"/>
      <c r="C89" s="14"/>
      <c r="D89" s="14"/>
      <c r="E89" s="14"/>
      <c r="F89" s="34"/>
      <c r="G89" s="34"/>
      <c r="H89" s="32"/>
    </row>
    <row r="90" spans="1:8" ht="14.25">
      <c r="A90" s="43"/>
      <c r="B90" s="42"/>
      <c r="C90" s="42"/>
      <c r="D90" s="42"/>
      <c r="E90" s="42"/>
      <c r="F90" s="42"/>
      <c r="G90" s="42"/>
      <c r="H90" s="32"/>
    </row>
    <row r="91" spans="1:8" ht="14.25">
      <c r="A91" s="43"/>
      <c r="B91" s="42"/>
      <c r="C91" s="42"/>
      <c r="D91" s="42"/>
      <c r="E91" s="42"/>
      <c r="F91" s="42"/>
      <c r="G91" s="42"/>
      <c r="H91" s="32"/>
    </row>
    <row r="92" spans="1:8" ht="14.25">
      <c r="A92" s="26"/>
      <c r="B92" s="14"/>
      <c r="C92" s="14"/>
      <c r="D92" s="14"/>
      <c r="E92" s="14"/>
      <c r="F92" s="34"/>
      <c r="G92" s="34"/>
      <c r="H92" s="32"/>
    </row>
    <row r="93" spans="1:8" ht="14.25">
      <c r="A93" s="26"/>
      <c r="B93" s="14"/>
      <c r="C93" s="14"/>
      <c r="D93" s="14"/>
      <c r="E93" s="14"/>
      <c r="F93" s="34"/>
      <c r="G93" s="34"/>
      <c r="H93" s="32"/>
    </row>
    <row r="94" spans="1:8" ht="14.25">
      <c r="A94" s="43"/>
      <c r="B94" s="42"/>
      <c r="C94" s="42"/>
      <c r="D94" s="42"/>
      <c r="E94" s="42"/>
      <c r="F94" s="42"/>
      <c r="G94" s="42"/>
      <c r="H94" s="32"/>
    </row>
    <row r="95" spans="1:8" ht="14.25">
      <c r="A95" s="48"/>
      <c r="B95" s="47"/>
      <c r="C95" s="47"/>
      <c r="D95" s="47"/>
      <c r="E95" s="47"/>
      <c r="F95" s="47"/>
      <c r="G95" s="47"/>
      <c r="H95" s="32"/>
    </row>
    <row r="96" spans="1:8" ht="14.25">
      <c r="A96" s="26"/>
      <c r="B96" s="14"/>
      <c r="C96" s="14"/>
      <c r="D96" s="14"/>
      <c r="E96" s="14"/>
      <c r="F96" s="34"/>
      <c r="G96" s="34"/>
      <c r="H96" s="32"/>
    </row>
    <row r="97" spans="1:8" ht="14.25">
      <c r="A97" s="26"/>
      <c r="B97" s="14"/>
      <c r="C97" s="14"/>
      <c r="D97" s="14"/>
      <c r="E97" s="14"/>
      <c r="F97" s="34"/>
      <c r="G97" s="34"/>
      <c r="H97" s="32"/>
    </row>
    <row r="98" spans="1:8" ht="14.25">
      <c r="A98" s="43"/>
      <c r="B98" s="42"/>
      <c r="C98" s="42"/>
      <c r="D98" s="42"/>
      <c r="E98" s="42"/>
      <c r="F98" s="42"/>
      <c r="G98" s="42"/>
      <c r="H98" s="32"/>
    </row>
    <row r="99" spans="1:8" ht="14.25">
      <c r="A99" s="43"/>
      <c r="B99" s="42"/>
      <c r="C99" s="42"/>
      <c r="D99" s="42"/>
      <c r="E99" s="42"/>
      <c r="F99" s="42"/>
      <c r="G99" s="42"/>
      <c r="H99" s="32"/>
    </row>
    <row r="100" spans="1:8" ht="14.25">
      <c r="A100" s="26"/>
      <c r="B100" s="14"/>
      <c r="C100" s="14"/>
      <c r="D100" s="14"/>
      <c r="E100" s="14"/>
      <c r="F100" s="34"/>
      <c r="G100" s="34"/>
      <c r="H100" s="32"/>
    </row>
    <row r="101" spans="1:8" ht="14.25">
      <c r="A101" s="26"/>
      <c r="B101" s="14"/>
      <c r="C101" s="14"/>
      <c r="D101" s="14"/>
      <c r="E101" s="14"/>
      <c r="F101" s="34"/>
      <c r="G101" s="34"/>
      <c r="H101" s="32"/>
    </row>
    <row r="102" spans="1:8" ht="14.25">
      <c r="A102" s="47"/>
      <c r="B102" s="47"/>
      <c r="C102" s="47"/>
      <c r="D102" s="47"/>
      <c r="E102" s="47"/>
      <c r="F102" s="47"/>
      <c r="G102" s="47"/>
      <c r="H102" s="32"/>
    </row>
    <row r="103" spans="1:8" ht="14.25">
      <c r="A103" s="26"/>
      <c r="B103" s="14"/>
      <c r="C103" s="14"/>
      <c r="D103" s="14"/>
      <c r="E103" s="14"/>
      <c r="F103" s="34"/>
      <c r="G103" s="34"/>
      <c r="H103" s="32"/>
    </row>
    <row r="104" spans="1:8" ht="14.25">
      <c r="A104" s="42"/>
      <c r="B104" s="42"/>
      <c r="C104" s="42"/>
      <c r="D104" s="42"/>
      <c r="E104" s="42"/>
      <c r="F104" s="42"/>
      <c r="G104" s="42"/>
      <c r="H104" s="32"/>
    </row>
    <row r="105" spans="1:8" ht="14.25">
      <c r="A105" s="42"/>
      <c r="B105" s="42"/>
      <c r="C105" s="42"/>
      <c r="D105" s="42"/>
      <c r="E105" s="42"/>
      <c r="F105" s="42"/>
      <c r="G105" s="42"/>
      <c r="H105" s="32"/>
    </row>
    <row r="106" spans="1:8" ht="14.25">
      <c r="A106" s="15"/>
      <c r="B106" s="15"/>
      <c r="C106" s="19"/>
      <c r="D106" s="19"/>
      <c r="E106" s="19"/>
      <c r="F106" s="31"/>
      <c r="G106" s="31"/>
      <c r="H106" s="32"/>
    </row>
    <row r="107" spans="1:8" ht="14.25">
      <c r="A107" s="15"/>
      <c r="B107" s="15"/>
      <c r="C107" s="19"/>
      <c r="D107" s="19"/>
      <c r="E107" s="19"/>
      <c r="F107" s="31"/>
      <c r="G107" s="31"/>
      <c r="H107" s="32"/>
    </row>
    <row r="108" spans="1:8" ht="14.25">
      <c r="A108" s="15"/>
      <c r="B108" s="15"/>
      <c r="C108" s="19"/>
      <c r="D108" s="19"/>
      <c r="E108" s="19"/>
      <c r="F108" s="31"/>
      <c r="G108" s="31"/>
      <c r="H108" s="32"/>
    </row>
    <row r="109" spans="1:8" ht="14.25">
      <c r="A109" s="15"/>
      <c r="B109" s="15"/>
      <c r="C109" s="19"/>
      <c r="D109" s="19"/>
      <c r="E109" s="19"/>
      <c r="F109" s="31"/>
      <c r="G109" s="31"/>
      <c r="H109" s="32"/>
    </row>
    <row r="110" spans="1:8" ht="14.25">
      <c r="A110" s="15"/>
      <c r="B110" s="15"/>
      <c r="C110" s="19"/>
      <c r="D110" s="19"/>
      <c r="E110" s="19"/>
      <c r="F110" s="31"/>
      <c r="G110" s="31"/>
      <c r="H110" s="32"/>
    </row>
    <row r="111" spans="1:8" ht="14.25">
      <c r="A111" s="15"/>
      <c r="B111" s="15"/>
      <c r="C111" s="19"/>
      <c r="D111" s="19"/>
      <c r="E111" s="19"/>
      <c r="F111" s="31"/>
      <c r="G111" s="31"/>
      <c r="H111" s="32"/>
    </row>
    <row r="112" spans="1:8" ht="14.25">
      <c r="A112" s="15"/>
      <c r="B112" s="15"/>
      <c r="C112" s="19"/>
      <c r="D112" s="19"/>
      <c r="E112" s="19"/>
      <c r="F112" s="31"/>
      <c r="G112" s="31"/>
      <c r="H112" s="32"/>
    </row>
    <row r="113" spans="1:8" ht="14.25">
      <c r="A113" s="15"/>
      <c r="B113" s="15"/>
      <c r="C113" s="19"/>
      <c r="D113" s="19"/>
      <c r="E113" s="19"/>
      <c r="F113" s="31"/>
      <c r="G113" s="31"/>
      <c r="H113" s="32"/>
    </row>
    <row r="114" spans="1:8" ht="14.25">
      <c r="A114" s="15"/>
      <c r="B114" s="15"/>
      <c r="C114" s="19"/>
      <c r="D114" s="19"/>
      <c r="E114" s="19"/>
      <c r="F114" s="31"/>
      <c r="G114" s="31"/>
      <c r="H114" s="32"/>
    </row>
    <row r="115" spans="1:8" ht="14.25">
      <c r="A115" s="15"/>
      <c r="B115" s="15"/>
      <c r="C115" s="19"/>
      <c r="D115" s="19"/>
      <c r="E115" s="19"/>
      <c r="F115" s="31"/>
      <c r="G115" s="31"/>
      <c r="H115" s="32"/>
    </row>
    <row r="116" spans="1:8" ht="14.25">
      <c r="A116" s="15"/>
      <c r="B116" s="15"/>
      <c r="C116" s="19"/>
      <c r="D116" s="19"/>
      <c r="E116" s="19"/>
      <c r="F116" s="31"/>
      <c r="G116" s="31"/>
      <c r="H116" s="32"/>
    </row>
    <row r="117" spans="1:8" ht="14.25">
      <c r="A117" s="15"/>
      <c r="B117" s="15"/>
      <c r="C117" s="19"/>
      <c r="D117" s="19"/>
      <c r="E117" s="19"/>
      <c r="F117" s="31"/>
      <c r="G117" s="31"/>
      <c r="H117" s="32"/>
    </row>
    <row r="118" spans="1:8" ht="14.25">
      <c r="A118" s="15"/>
      <c r="B118" s="15"/>
      <c r="C118" s="19"/>
      <c r="D118" s="19"/>
      <c r="E118" s="19"/>
      <c r="F118" s="31"/>
      <c r="G118" s="31"/>
      <c r="H118" s="32"/>
    </row>
    <row r="119" spans="1:8" ht="14.25">
      <c r="A119" s="15"/>
      <c r="B119" s="15"/>
      <c r="C119" s="19"/>
      <c r="D119" s="19"/>
      <c r="E119" s="19"/>
      <c r="F119" s="31"/>
      <c r="G119" s="31"/>
      <c r="H119" s="32"/>
    </row>
    <row r="120" spans="1:8" ht="14.25">
      <c r="A120" s="15"/>
      <c r="B120" s="15"/>
      <c r="C120" s="19"/>
      <c r="D120" s="19"/>
      <c r="E120" s="19"/>
      <c r="F120" s="31"/>
      <c r="G120" s="31"/>
      <c r="H120" s="32"/>
    </row>
    <row r="121" spans="1:8" ht="14.25">
      <c r="A121" s="15"/>
      <c r="B121" s="15"/>
      <c r="C121" s="19"/>
      <c r="D121" s="19"/>
      <c r="E121" s="19"/>
      <c r="F121" s="31"/>
      <c r="G121" s="31"/>
      <c r="H121" s="32"/>
    </row>
    <row r="122" spans="1:8" ht="14.25">
      <c r="A122" s="15"/>
      <c r="B122" s="15"/>
      <c r="C122" s="19"/>
      <c r="D122" s="19"/>
      <c r="E122" s="19"/>
      <c r="F122" s="31"/>
      <c r="G122" s="31"/>
      <c r="H122" s="32"/>
    </row>
    <row r="123" spans="1:8" ht="14.25">
      <c r="A123" s="15"/>
      <c r="B123" s="15"/>
      <c r="C123" s="19"/>
      <c r="D123" s="19"/>
      <c r="E123" s="19"/>
      <c r="F123" s="31"/>
      <c r="G123" s="31"/>
      <c r="H123" s="32"/>
    </row>
    <row r="124" spans="1:8" ht="14.25">
      <c r="A124" s="15"/>
      <c r="B124" s="15"/>
      <c r="C124" s="19"/>
      <c r="D124" s="19"/>
      <c r="E124" s="19"/>
      <c r="F124" s="31"/>
      <c r="G124" s="31"/>
      <c r="H124" s="32"/>
    </row>
    <row r="125" spans="1:8" ht="14.25">
      <c r="A125" s="15"/>
      <c r="B125" s="15"/>
      <c r="C125" s="19"/>
      <c r="D125" s="19"/>
      <c r="E125" s="19"/>
      <c r="F125" s="31"/>
      <c r="G125" s="31"/>
      <c r="H125" s="32"/>
    </row>
    <row r="126" spans="1:8" ht="14.25">
      <c r="A126" s="15"/>
      <c r="B126" s="15"/>
      <c r="C126" s="19"/>
      <c r="D126" s="19"/>
      <c r="E126" s="19"/>
      <c r="F126" s="31"/>
      <c r="G126" s="31"/>
      <c r="H126" s="32"/>
    </row>
    <row r="127" spans="1:8" ht="14.25">
      <c r="A127" s="15"/>
      <c r="B127" s="15"/>
      <c r="C127" s="19"/>
      <c r="D127" s="19"/>
      <c r="E127" s="19"/>
      <c r="F127" s="31"/>
      <c r="G127" s="31"/>
      <c r="H127" s="32"/>
    </row>
    <row r="128" spans="1:8" ht="14.25">
      <c r="A128" s="15"/>
      <c r="B128" s="15"/>
      <c r="C128" s="19"/>
      <c r="D128" s="19"/>
      <c r="E128" s="19"/>
      <c r="F128" s="31"/>
      <c r="G128" s="31"/>
      <c r="H128" s="32"/>
    </row>
    <row r="129" spans="1:8" ht="14.25">
      <c r="A129" s="15"/>
      <c r="B129" s="15"/>
      <c r="C129" s="19"/>
      <c r="D129" s="19"/>
      <c r="E129" s="19"/>
      <c r="F129" s="31"/>
      <c r="G129" s="31"/>
      <c r="H129" s="32"/>
    </row>
    <row r="130" spans="1:8" ht="14.25">
      <c r="A130" s="15"/>
      <c r="B130" s="15"/>
      <c r="C130" s="19"/>
      <c r="D130" s="19"/>
      <c r="E130" s="19"/>
      <c r="F130" s="31"/>
      <c r="G130" s="31"/>
      <c r="H130" s="32"/>
    </row>
    <row r="131" spans="1:8" ht="14.25">
      <c r="A131" s="15"/>
      <c r="B131" s="15"/>
      <c r="C131" s="19"/>
      <c r="D131" s="19"/>
      <c r="E131" s="19"/>
      <c r="F131" s="31"/>
      <c r="G131" s="31"/>
      <c r="H131" s="32"/>
    </row>
    <row r="132" spans="1:8" ht="14.25">
      <c r="A132" s="15"/>
      <c r="B132" s="15"/>
      <c r="C132" s="19"/>
      <c r="D132" s="19"/>
      <c r="E132" s="19"/>
      <c r="F132" s="31"/>
      <c r="G132" s="31"/>
      <c r="H132" s="32"/>
    </row>
    <row r="133" spans="1:8" ht="14.25">
      <c r="A133" s="15"/>
      <c r="B133" s="15"/>
      <c r="C133" s="19"/>
      <c r="D133" s="19"/>
      <c r="E133" s="19"/>
      <c r="F133" s="31"/>
      <c r="G133" s="31"/>
      <c r="H133" s="32"/>
    </row>
    <row r="134" spans="1:8" ht="14.25">
      <c r="A134" s="15"/>
      <c r="B134" s="15"/>
      <c r="C134" s="19"/>
      <c r="D134" s="19"/>
      <c r="E134" s="19"/>
      <c r="F134" s="31"/>
      <c r="G134" s="31"/>
      <c r="H134" s="32"/>
    </row>
    <row r="135" spans="1:8" ht="14.25">
      <c r="A135" s="15"/>
      <c r="B135" s="15"/>
      <c r="C135" s="19"/>
      <c r="D135" s="19"/>
      <c r="E135" s="19"/>
      <c r="F135" s="31"/>
      <c r="G135" s="31"/>
      <c r="H135" s="32"/>
    </row>
    <row r="136" spans="1:8" ht="14.25">
      <c r="A136" s="15"/>
      <c r="B136" s="15"/>
      <c r="C136" s="19"/>
      <c r="D136" s="19"/>
      <c r="E136" s="19"/>
      <c r="F136" s="31"/>
      <c r="G136" s="31"/>
      <c r="H136" s="32"/>
    </row>
    <row r="137" spans="1:8" ht="14.25">
      <c r="A137" s="15"/>
      <c r="B137" s="15"/>
      <c r="C137" s="19"/>
      <c r="D137" s="19"/>
      <c r="E137" s="19"/>
      <c r="F137" s="31"/>
      <c r="G137" s="31"/>
      <c r="H137" s="32"/>
    </row>
    <row r="138" spans="1:8" ht="14.25">
      <c r="A138" s="15"/>
      <c r="B138" s="15"/>
      <c r="C138" s="19"/>
      <c r="D138" s="19"/>
      <c r="E138" s="19"/>
      <c r="F138" s="31"/>
      <c r="G138" s="31"/>
      <c r="H138" s="32"/>
    </row>
    <row r="139" spans="1:8" ht="14.25">
      <c r="A139" s="15"/>
      <c r="B139" s="15"/>
      <c r="C139" s="19"/>
      <c r="D139" s="19"/>
      <c r="E139" s="19"/>
      <c r="F139" s="31"/>
      <c r="G139" s="31"/>
      <c r="H139" s="32"/>
    </row>
    <row r="140" spans="1:8" ht="14.25">
      <c r="A140" s="15"/>
      <c r="B140" s="15"/>
      <c r="C140" s="19"/>
      <c r="D140" s="19"/>
      <c r="E140" s="19"/>
      <c r="F140" s="31"/>
      <c r="G140" s="31"/>
      <c r="H140" s="32"/>
    </row>
    <row r="141" spans="1:8" ht="14.25">
      <c r="A141" s="15"/>
      <c r="B141" s="15"/>
      <c r="C141" s="19"/>
      <c r="D141" s="19"/>
      <c r="E141" s="19"/>
      <c r="F141" s="31"/>
      <c r="G141" s="31"/>
      <c r="H141" s="32"/>
    </row>
    <row r="142" spans="1:8" ht="14.25">
      <c r="A142" s="11"/>
      <c r="B142" s="11"/>
      <c r="C142" s="12"/>
      <c r="D142" s="12"/>
      <c r="E142" s="12"/>
      <c r="F142" s="32"/>
      <c r="G142" s="32"/>
      <c r="H142" s="32"/>
    </row>
    <row r="143" spans="1:8" ht="14.25">
      <c r="A143" s="11"/>
      <c r="B143" s="11"/>
      <c r="C143" s="12"/>
      <c r="D143" s="12"/>
      <c r="E143" s="12"/>
      <c r="F143" s="32"/>
      <c r="G143" s="32"/>
      <c r="H143" s="32"/>
    </row>
    <row r="144" spans="1:8" ht="14.25">
      <c r="A144" s="11"/>
      <c r="B144" s="11"/>
      <c r="C144" s="12"/>
      <c r="D144" s="12"/>
      <c r="E144" s="12"/>
      <c r="F144" s="32"/>
      <c r="G144" s="32"/>
      <c r="H144" s="32"/>
    </row>
    <row r="145" spans="1:8" ht="14.25">
      <c r="A145" s="11"/>
      <c r="B145" s="11"/>
      <c r="C145" s="12"/>
      <c r="D145" s="12"/>
      <c r="E145" s="12"/>
      <c r="F145" s="32"/>
      <c r="G145" s="32"/>
      <c r="H145" s="32"/>
    </row>
    <row r="146" spans="1:8" ht="14.25">
      <c r="A146" s="11"/>
      <c r="B146" s="11"/>
      <c r="C146" s="12"/>
      <c r="D146" s="12"/>
      <c r="E146" s="12"/>
      <c r="F146" s="32"/>
      <c r="G146" s="32"/>
      <c r="H146" s="32"/>
    </row>
    <row r="147" spans="1:8" ht="14.25">
      <c r="A147" s="11"/>
      <c r="B147" s="11"/>
      <c r="C147" s="12"/>
      <c r="D147" s="12"/>
      <c r="E147" s="12"/>
      <c r="F147" s="32"/>
      <c r="G147" s="32"/>
      <c r="H147" s="32"/>
    </row>
    <row r="148" spans="1:8" ht="14.25">
      <c r="A148" s="11"/>
      <c r="B148" s="11"/>
      <c r="C148" s="12"/>
      <c r="D148" s="12"/>
      <c r="E148" s="12"/>
      <c r="F148" s="32"/>
      <c r="G148" s="32"/>
      <c r="H148" s="32"/>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sheetData>
  <sheetProtection/>
  <mergeCells count="19">
    <mergeCell ref="A99:G99"/>
    <mergeCell ref="A102:G102"/>
    <mergeCell ref="A104:G104"/>
    <mergeCell ref="A105:G105"/>
    <mergeCell ref="A84:G84"/>
    <mergeCell ref="A90:G90"/>
    <mergeCell ref="A91:G91"/>
    <mergeCell ref="A94:G94"/>
    <mergeCell ref="A95:G95"/>
    <mergeCell ref="A98:G98"/>
    <mergeCell ref="A78:G78"/>
    <mergeCell ref="A80:G80"/>
    <mergeCell ref="A81:G81"/>
    <mergeCell ref="A8:E8"/>
    <mergeCell ref="G2:J2"/>
    <mergeCell ref="G3:J3"/>
    <mergeCell ref="G4:J4"/>
    <mergeCell ref="G5:J5"/>
    <mergeCell ref="G6:J6"/>
  </mergeCell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ISOLA</dc:creator>
  <cp:keywords/>
  <dc:description/>
  <cp:lastModifiedBy>Roberto</cp:lastModifiedBy>
  <dcterms:created xsi:type="dcterms:W3CDTF">2014-06-10T22:38:52Z</dcterms:created>
  <dcterms:modified xsi:type="dcterms:W3CDTF">2020-09-13T22:45:54Z</dcterms:modified>
  <cp:category/>
  <cp:version/>
  <cp:contentType/>
  <cp:contentStatus/>
</cp:coreProperties>
</file>